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  <sheet name="Có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<sst xmlns="http://schemas.openxmlformats.org/spreadsheetml/2006/main" count="67" uniqueCount="64">
  <si>
    <t xml:space="preserve">Calculadora de fondo de emergencia</t>
  </si>
  <si>
    <t xml:space="preserve">Cambia solo las celdas amarillas (texto azul). Los valores actuales son un ejemplo: reemplázalos por los tuyos, en tu moneda.</t>
  </si>
  <si>
    <t xml:space="preserve">GASTOS ESENCIALES MENSUALES (edita aquí)</t>
  </si>
  <si>
    <t xml:space="preserve">Valor</t>
  </si>
  <si>
    <t xml:space="preserve">Nota</t>
  </si>
  <si>
    <t xml:space="preserve">Vivienda (renta o hipoteca)</t>
  </si>
  <si>
    <t xml:space="preserve">Ejemplo de referencia. Usa tu gasto real.</t>
  </si>
  <si>
    <t xml:space="preserve">Alimentación</t>
  </si>
  <si>
    <t xml:space="preserve">Solo lo básico: en una emergencia se recortan los gastos no esenciales.</t>
  </si>
  <si>
    <t xml:space="preserve">Transporte</t>
  </si>
  <si>
    <t xml:space="preserve">Pasajes o combustible necesarios para trabajar y moverte.</t>
  </si>
  <si>
    <t xml:space="preserve">Servicios básicos (luz, agua, internet, teléfono)</t>
  </si>
  <si>
    <t xml:space="preserve">Servicios que no puedes suspender.</t>
  </si>
  <si>
    <t xml:space="preserve">Seguros</t>
  </si>
  <si>
    <t xml:space="preserve">Pagos periódicos de seguros que mantienes.</t>
  </si>
  <si>
    <t xml:space="preserve">Salud y medicamentos</t>
  </si>
  <si>
    <t xml:space="preserve">Gastos de salud recurrentes.</t>
  </si>
  <si>
    <t xml:space="preserve">Pagos mínimos de deudas</t>
  </si>
  <si>
    <t xml:space="preserve">Solo la cuota mínima obligatoria.</t>
  </si>
  <si>
    <t xml:space="preserve">Total de gastos esenciales</t>
  </si>
  <si>
    <t xml:space="preserve">Se calcula solo. Es la base de tu meta.</t>
  </si>
  <si>
    <t xml:space="preserve">TU OBJETIVO (edita aquí)</t>
  </si>
  <si>
    <t xml:space="preserve">Meses de gastos que quieres cubrir</t>
  </si>
  <si>
    <t xml:space="preserve">Referencia habitual: de 3 a 6 meses de gastos esenciales. Si tu ingreso es inestable, considera más.</t>
  </si>
  <si>
    <t xml:space="preserve">Ahorro actual para emergencias</t>
  </si>
  <si>
    <t xml:space="preserve">Dinero que ya tienes separado para este fin (0 si empiezas de cero).</t>
  </si>
  <si>
    <t xml:space="preserve">Aporte mensual al fondo</t>
  </si>
  <si>
    <t xml:space="preserve">Lo que podrás apartar cada mes. Se asume al final de cada mes, sin rendimiento.</t>
  </si>
  <si>
    <t xml:space="preserve">Primer hito (meta pequeña inicial)</t>
  </si>
  <si>
    <t xml:space="preserve">Referencia: la guía de la CFPB sugiere empezar con una meta pequeña, de alrededor de 1.000 USD. Ajústala a tu moneda.</t>
  </si>
  <si>
    <t xml:space="preserve">RESULTADOS (se calculan solos)</t>
  </si>
  <si>
    <t xml:space="preserve">Qué significa</t>
  </si>
  <si>
    <t xml:space="preserve">Meta de tu fondo de emergencia</t>
  </si>
  <si>
    <t xml:space="preserve">Gastos esenciales × meses elegidos.</t>
  </si>
  <si>
    <t xml:space="preserve">Meses de gastos que cubres hoy</t>
  </si>
  <si>
    <t xml:space="preserve">Ahorro actual ÷ gastos esenciales mensuales.</t>
  </si>
  <si>
    <t xml:space="preserve">Cuánto te falta</t>
  </si>
  <si>
    <t xml:space="preserve">Meta menos ahorro actual (nunca negativo).</t>
  </si>
  <si>
    <t xml:space="preserve">Avance hacia la meta</t>
  </si>
  <si>
    <t xml:space="preserve">Porcentaje de la meta que ya tienes.</t>
  </si>
  <si>
    <t xml:space="preserve">Meses para llegar a la meta</t>
  </si>
  <si>
    <t xml:space="preserve">Redondeado hacia arriba. Sin rendimiento ni inflación.</t>
  </si>
  <si>
    <t xml:space="preserve">Meses para llegar al primer hito</t>
  </si>
  <si>
    <t xml:space="preserve">Cuánto tardas en alcanzar la meta pequeña inicial.</t>
  </si>
  <si>
    <t xml:space="preserve">Referencia: fondo a 3 meses</t>
  </si>
  <si>
    <t xml:space="preserve">Piso habitual de las recomendaciones.</t>
  </si>
  <si>
    <t xml:space="preserve">Referencia: fondo a 6 meses</t>
  </si>
  <si>
    <t xml:space="preserve">Techo habitual de las recomendaciones.</t>
  </si>
  <si>
    <t xml:space="preserve">PROYECCIÓN MES A MES (24 meses)</t>
  </si>
  <si>
    <t xml:space="preserve">Mes</t>
  </si>
  <si>
    <t xml:space="preserve">Saldo del fondo</t>
  </si>
  <si>
    <t xml:space="preserve">% de la meta</t>
  </si>
  <si>
    <t xml:space="preserve">Cálculo estimativo con fines educativos. No incluye rendimientos, comisiones ni inflación.</t>
  </si>
  <si>
    <t xml:space="preserve">Referencias: guía de la CFPB (EE. UU.) sobre fondos de emergencia, según medios que la citan; Credit Karma; PNC; Wells Fargo.</t>
  </si>
  <si>
    <t xml:space="preserve">Los montos de ejemplo son ilustrativos y no representan una recomendación para tu caso.</t>
  </si>
  <si>
    <t xml:space="preserve">Cómo usar esta plantilla</t>
  </si>
  <si>
    <t xml:space="preserve">1. Ve a la hoja «Calculadora» y cambia solo las celdas amarillas.</t>
  </si>
  <si>
    <t xml:space="preserve">2. Escribe tus gastos esenciales mensuales: vivienda, alimentación, transporte, servicios, seguros, salud y cuotas mínimas de deudas.</t>
  </si>
  <si>
    <t xml:space="preserve">3. Elige cuántos meses quieres cubrir (lo habitual es de 3 a 6) y cuánto puedes apartar cada mes.</t>
  </si>
  <si>
    <t xml:space="preserve">4. Lee la meta, cuánto te falta y en cuántos meses llegas. La tabla de abajo muestra el avance mes a mes.</t>
  </si>
  <si>
    <t xml:space="preserve">5. Guarda el fondo en una cuenta segura, de acceso fácil y separada del dinero de tus gastos diarios.</t>
  </si>
  <si>
    <t xml:space="preserve">Ejemplo precargado: gastos esenciales de 750, 3 meses, ahorro actual de 500 y aporte mensual de 150.</t>
  </si>
  <si>
    <t xml:space="preserve">Resultado esperado: meta de 2.250, faltan 1.750 y llegas en 12 meses.</t>
  </si>
  <si>
    <t xml:space="preserve">Aviso: herramienta educativa. No es asesoría financiera ni garantiza resultados.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</si>
</sst>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0"/>
    <numFmt numFmtId="167" formatCode="0.0"/>
    <numFmt numFmtId="168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F4E78"/>
      <name val="Arial"/>
      <family val="0"/>
      <charset val="1"/>
    </font>
    <font>
      <b val="true"/>
      <sz val="14"/>
      <color rgb="FF1F4E7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9BF"/>
      </left>
      <right style="thin">
        <color rgb="FFB8C9BF"/>
      </right>
      <top style="thin">
        <color rgb="FFB8C9BF"/>
      </top>
      <bottom style="thin">
        <color rgb="FFB8C9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9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7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2" t="s">
        <v>5</v>
      </c>
      <c r="B5" s="4" t="n">
        <v>300</v>
      </c>
      <c r="C5" s="5" t="s">
        <v>6</v>
      </c>
    </row>
    <row r="6" customFormat="false" ht="15" hidden="false" customHeight="false" outlineLevel="0" collapsed="false">
      <c r="A6" s="2" t="s">
        <v>7</v>
      </c>
      <c r="B6" s="4" t="n">
        <v>200</v>
      </c>
      <c r="C6" s="5" t="s">
        <v>8</v>
      </c>
    </row>
    <row r="7" customFormat="false" ht="15" hidden="false" customHeight="false" outlineLevel="0" collapsed="false">
      <c r="A7" s="2" t="s">
        <v>9</v>
      </c>
      <c r="B7" s="4" t="n">
        <v>60</v>
      </c>
      <c r="C7" s="5" t="s">
        <v>10</v>
      </c>
    </row>
    <row r="8" customFormat="false" ht="15" hidden="false" customHeight="false" outlineLevel="0" collapsed="false">
      <c r="A8" s="2" t="s">
        <v>11</v>
      </c>
      <c r="B8" s="4" t="n">
        <v>70</v>
      </c>
      <c r="C8" s="5" t="s">
        <v>12</v>
      </c>
    </row>
    <row r="9" customFormat="false" ht="15" hidden="false" customHeight="false" outlineLevel="0" collapsed="false">
      <c r="A9" s="2" t="s">
        <v>13</v>
      </c>
      <c r="B9" s="4" t="n">
        <v>30</v>
      </c>
      <c r="C9" s="5" t="s">
        <v>14</v>
      </c>
    </row>
    <row r="10" customFormat="false" ht="15" hidden="false" customHeight="false" outlineLevel="0" collapsed="false">
      <c r="A10" s="2" t="s">
        <v>15</v>
      </c>
      <c r="B10" s="4" t="n">
        <v>40</v>
      </c>
      <c r="C10" s="5" t="s">
        <v>16</v>
      </c>
    </row>
    <row r="11" customFormat="false" ht="15" hidden="false" customHeight="false" outlineLevel="0" collapsed="false">
      <c r="A11" s="2" t="s">
        <v>17</v>
      </c>
      <c r="B11" s="4" t="n">
        <v>50</v>
      </c>
      <c r="C11" s="5" t="s">
        <v>18</v>
      </c>
    </row>
    <row r="12" customFormat="false" ht="15" hidden="false" customHeight="false" outlineLevel="0" collapsed="false">
      <c r="A12" s="6" t="s">
        <v>19</v>
      </c>
      <c r="B12" s="7" t="n">
        <f aca="false">SUM(B5:B11)</f>
        <v>750</v>
      </c>
      <c r="C12" s="5" t="s">
        <v>20</v>
      </c>
    </row>
    <row r="14" customFormat="false" ht="15" hidden="false" customHeight="false" outlineLevel="0" collapsed="false">
      <c r="A14" s="3" t="s">
        <v>21</v>
      </c>
      <c r="B14" s="3" t="s">
        <v>3</v>
      </c>
      <c r="C14" s="3" t="s">
        <v>4</v>
      </c>
    </row>
    <row r="15" customFormat="false" ht="15" hidden="false" customHeight="false" outlineLevel="0" collapsed="false">
      <c r="A15" s="2" t="s">
        <v>22</v>
      </c>
      <c r="B15" s="8" t="n">
        <v>3</v>
      </c>
      <c r="C15" s="5" t="s">
        <v>23</v>
      </c>
    </row>
    <row r="16" customFormat="false" ht="15" hidden="false" customHeight="false" outlineLevel="0" collapsed="false">
      <c r="A16" s="2" t="s">
        <v>24</v>
      </c>
      <c r="B16" s="4" t="n">
        <v>500</v>
      </c>
      <c r="C16" s="5" t="s">
        <v>25</v>
      </c>
    </row>
    <row r="17" customFormat="false" ht="15" hidden="false" customHeight="false" outlineLevel="0" collapsed="false">
      <c r="A17" s="2" t="s">
        <v>26</v>
      </c>
      <c r="B17" s="4" t="n">
        <v>150</v>
      </c>
      <c r="C17" s="5" t="s">
        <v>27</v>
      </c>
    </row>
    <row r="18" customFormat="false" ht="22.35" hidden="false" customHeight="false" outlineLevel="0" collapsed="false">
      <c r="A18" s="2" t="s">
        <v>28</v>
      </c>
      <c r="B18" s="4" t="n">
        <v>1000</v>
      </c>
      <c r="C18" s="5" t="s">
        <v>29</v>
      </c>
    </row>
    <row r="20" customFormat="false" ht="15" hidden="false" customHeight="false" outlineLevel="0" collapsed="false">
      <c r="A20" s="3" t="s">
        <v>30</v>
      </c>
      <c r="B20" s="3" t="s">
        <v>3</v>
      </c>
      <c r="C20" s="3" t="s">
        <v>31</v>
      </c>
    </row>
    <row r="21" customFormat="false" ht="15" hidden="false" customHeight="false" outlineLevel="0" collapsed="false">
      <c r="A21" s="2" t="s">
        <v>32</v>
      </c>
      <c r="B21" s="9" t="n">
        <f aca="false">B12*B15</f>
        <v>2250</v>
      </c>
      <c r="C21" s="5" t="s">
        <v>33</v>
      </c>
    </row>
    <row r="22" customFormat="false" ht="15" hidden="false" customHeight="false" outlineLevel="0" collapsed="false">
      <c r="A22" s="2" t="s">
        <v>34</v>
      </c>
      <c r="B22" s="10" t="n">
        <f aca="false">IF(B12=0,0,B16/B12)</f>
        <v>0.666666666666667</v>
      </c>
      <c r="C22" s="5" t="s">
        <v>35</v>
      </c>
    </row>
    <row r="23" customFormat="false" ht="15" hidden="false" customHeight="false" outlineLevel="0" collapsed="false">
      <c r="A23" s="2" t="s">
        <v>36</v>
      </c>
      <c r="B23" s="9" t="n">
        <f aca="false">MAX(B21-B16,0)</f>
        <v>1750</v>
      </c>
      <c r="C23" s="5" t="s">
        <v>37</v>
      </c>
    </row>
    <row r="24" customFormat="false" ht="15" hidden="false" customHeight="false" outlineLevel="0" collapsed="false">
      <c r="A24" s="2" t="s">
        <v>38</v>
      </c>
      <c r="B24" s="11" t="n">
        <f aca="false">IF(B21=0,0,MIN(B16/B21,1))</f>
        <v>0.222222222222222</v>
      </c>
      <c r="C24" s="5" t="s">
        <v>39</v>
      </c>
    </row>
    <row r="25" customFormat="false" ht="15" hidden="false" customHeight="false" outlineLevel="0" collapsed="false">
      <c r="A25" s="2" t="s">
        <v>40</v>
      </c>
      <c r="B25" s="12" t="n">
        <f aca="false">IF(B23=0,0,IF(B17&gt;0,ROUNDUP(B23/B17,0),"Define un aporte"))</f>
        <v>12</v>
      </c>
      <c r="C25" s="5" t="s">
        <v>41</v>
      </c>
    </row>
    <row r="26" customFormat="false" ht="15" hidden="false" customHeight="false" outlineLevel="0" collapsed="false">
      <c r="A26" s="2" t="s">
        <v>42</v>
      </c>
      <c r="B26" s="12" t="n">
        <f aca="false">IF(B16&gt;=B18,0,IF(B17&gt;0,ROUNDUP((B18-B16)/B17,0),"Define un aporte"))</f>
        <v>4</v>
      </c>
      <c r="C26" s="5" t="s">
        <v>43</v>
      </c>
    </row>
    <row r="27" customFormat="false" ht="15" hidden="false" customHeight="false" outlineLevel="0" collapsed="false">
      <c r="A27" s="2" t="s">
        <v>44</v>
      </c>
      <c r="B27" s="9" t="n">
        <f aca="false">B12*3</f>
        <v>2250</v>
      </c>
      <c r="C27" s="5" t="s">
        <v>45</v>
      </c>
    </row>
    <row r="28" customFormat="false" ht="15" hidden="false" customHeight="false" outlineLevel="0" collapsed="false">
      <c r="A28" s="2" t="s">
        <v>46</v>
      </c>
      <c r="B28" s="9" t="n">
        <f aca="false">B12*6</f>
        <v>4500</v>
      </c>
      <c r="C28" s="5" t="s">
        <v>47</v>
      </c>
    </row>
    <row r="30" customFormat="false" ht="15" hidden="false" customHeight="false" outlineLevel="0" collapsed="false">
      <c r="A30" s="13" t="s">
        <v>48</v>
      </c>
    </row>
    <row r="31" customFormat="false" ht="15" hidden="false" customHeight="false" outlineLevel="0" collapsed="false">
      <c r="A31" s="3" t="s">
        <v>49</v>
      </c>
      <c r="B31" s="3" t="s">
        <v>50</v>
      </c>
      <c r="C31" s="3" t="s">
        <v>51</v>
      </c>
    </row>
    <row r="32" customFormat="false" ht="15" hidden="false" customHeight="false" outlineLevel="0" collapsed="false">
      <c r="A32" s="14" t="n">
        <v>1</v>
      </c>
      <c r="B32" s="15" t="n">
        <f aca="false">MIN($B$16+$B$17*A32,$B$21)</f>
        <v>650</v>
      </c>
      <c r="C32" s="16" t="n">
        <f aca="false">IF($B$21=0,0,B32/$B$21)</f>
        <v>0.288888888888889</v>
      </c>
    </row>
    <row r="33" customFormat="false" ht="15" hidden="false" customHeight="false" outlineLevel="0" collapsed="false">
      <c r="A33" s="14" t="n">
        <v>2</v>
      </c>
      <c r="B33" s="15" t="n">
        <f aca="false">MIN($B$16+$B$17*A33,$B$21)</f>
        <v>800</v>
      </c>
      <c r="C33" s="16" t="n">
        <f aca="false">IF($B$21=0,0,B33/$B$21)</f>
        <v>0.355555555555556</v>
      </c>
    </row>
    <row r="34" customFormat="false" ht="15" hidden="false" customHeight="false" outlineLevel="0" collapsed="false">
      <c r="A34" s="14" t="n">
        <v>3</v>
      </c>
      <c r="B34" s="15" t="n">
        <f aca="false">MIN($B$16+$B$17*A34,$B$21)</f>
        <v>950</v>
      </c>
      <c r="C34" s="16" t="n">
        <f aca="false">IF($B$21=0,0,B34/$B$21)</f>
        <v>0.422222222222222</v>
      </c>
    </row>
    <row r="35" customFormat="false" ht="15" hidden="false" customHeight="false" outlineLevel="0" collapsed="false">
      <c r="A35" s="14" t="n">
        <v>4</v>
      </c>
      <c r="B35" s="15" t="n">
        <f aca="false">MIN($B$16+$B$17*A35,$B$21)</f>
        <v>1100</v>
      </c>
      <c r="C35" s="16" t="n">
        <f aca="false">IF($B$21=0,0,B35/$B$21)</f>
        <v>0.488888888888889</v>
      </c>
    </row>
    <row r="36" customFormat="false" ht="15" hidden="false" customHeight="false" outlineLevel="0" collapsed="false">
      <c r="A36" s="14" t="n">
        <v>5</v>
      </c>
      <c r="B36" s="15" t="n">
        <f aca="false">MIN($B$16+$B$17*A36,$B$21)</f>
        <v>1250</v>
      </c>
      <c r="C36" s="16" t="n">
        <f aca="false">IF($B$21=0,0,B36/$B$21)</f>
        <v>0.555555555555556</v>
      </c>
    </row>
    <row r="37" customFormat="false" ht="15" hidden="false" customHeight="false" outlineLevel="0" collapsed="false">
      <c r="A37" s="14" t="n">
        <v>6</v>
      </c>
      <c r="B37" s="15" t="n">
        <f aca="false">MIN($B$16+$B$17*A37,$B$21)</f>
        <v>1400</v>
      </c>
      <c r="C37" s="16" t="n">
        <f aca="false">IF($B$21=0,0,B37/$B$21)</f>
        <v>0.622222222222222</v>
      </c>
    </row>
    <row r="38" customFormat="false" ht="15" hidden="false" customHeight="false" outlineLevel="0" collapsed="false">
      <c r="A38" s="14" t="n">
        <v>7</v>
      </c>
      <c r="B38" s="15" t="n">
        <f aca="false">MIN($B$16+$B$17*A38,$B$21)</f>
        <v>1550</v>
      </c>
      <c r="C38" s="16" t="n">
        <f aca="false">IF($B$21=0,0,B38/$B$21)</f>
        <v>0.688888888888889</v>
      </c>
    </row>
    <row r="39" customFormat="false" ht="15" hidden="false" customHeight="false" outlineLevel="0" collapsed="false">
      <c r="A39" s="14" t="n">
        <v>8</v>
      </c>
      <c r="B39" s="15" t="n">
        <f aca="false">MIN($B$16+$B$17*A39,$B$21)</f>
        <v>1700</v>
      </c>
      <c r="C39" s="16" t="n">
        <f aca="false">IF($B$21=0,0,B39/$B$21)</f>
        <v>0.755555555555556</v>
      </c>
    </row>
    <row r="40" customFormat="false" ht="15" hidden="false" customHeight="false" outlineLevel="0" collapsed="false">
      <c r="A40" s="14" t="n">
        <v>9</v>
      </c>
      <c r="B40" s="15" t="n">
        <f aca="false">MIN($B$16+$B$17*A40,$B$21)</f>
        <v>1850</v>
      </c>
      <c r="C40" s="16" t="n">
        <f aca="false">IF($B$21=0,0,B40/$B$21)</f>
        <v>0.822222222222222</v>
      </c>
    </row>
    <row r="41" customFormat="false" ht="15" hidden="false" customHeight="false" outlineLevel="0" collapsed="false">
      <c r="A41" s="14" t="n">
        <v>10</v>
      </c>
      <c r="B41" s="15" t="n">
        <f aca="false">MIN($B$16+$B$17*A41,$B$21)</f>
        <v>2000</v>
      </c>
      <c r="C41" s="16" t="n">
        <f aca="false">IF($B$21=0,0,B41/$B$21)</f>
        <v>0.888888888888889</v>
      </c>
    </row>
    <row r="42" customFormat="false" ht="15" hidden="false" customHeight="false" outlineLevel="0" collapsed="false">
      <c r="A42" s="14" t="n">
        <v>11</v>
      </c>
      <c r="B42" s="15" t="n">
        <f aca="false">MIN($B$16+$B$17*A42,$B$21)</f>
        <v>2150</v>
      </c>
      <c r="C42" s="16" t="n">
        <f aca="false">IF($B$21=0,0,B42/$B$21)</f>
        <v>0.955555555555556</v>
      </c>
    </row>
    <row r="43" customFormat="false" ht="15" hidden="false" customHeight="false" outlineLevel="0" collapsed="false">
      <c r="A43" s="14" t="n">
        <v>12</v>
      </c>
      <c r="B43" s="15" t="n">
        <f aca="false">MIN($B$16+$B$17*A43,$B$21)</f>
        <v>2250</v>
      </c>
      <c r="C43" s="16" t="n">
        <f aca="false">IF($B$21=0,0,B43/$B$21)</f>
        <v>1</v>
      </c>
    </row>
    <row r="44" customFormat="false" ht="15" hidden="false" customHeight="false" outlineLevel="0" collapsed="false">
      <c r="A44" s="14" t="n">
        <v>13</v>
      </c>
      <c r="B44" s="15" t="n">
        <f aca="false">MIN($B$16+$B$17*A44,$B$21)</f>
        <v>2250</v>
      </c>
      <c r="C44" s="16" t="n">
        <f aca="false">IF($B$21=0,0,B44/$B$21)</f>
        <v>1</v>
      </c>
    </row>
    <row r="45" customFormat="false" ht="15" hidden="false" customHeight="false" outlineLevel="0" collapsed="false">
      <c r="A45" s="14" t="n">
        <v>14</v>
      </c>
      <c r="B45" s="15" t="n">
        <f aca="false">MIN($B$16+$B$17*A45,$B$21)</f>
        <v>2250</v>
      </c>
      <c r="C45" s="16" t="n">
        <f aca="false">IF($B$21=0,0,B45/$B$21)</f>
        <v>1</v>
      </c>
    </row>
    <row r="46" customFormat="false" ht="15" hidden="false" customHeight="false" outlineLevel="0" collapsed="false">
      <c r="A46" s="14" t="n">
        <v>15</v>
      </c>
      <c r="B46" s="15" t="n">
        <f aca="false">MIN($B$16+$B$17*A46,$B$21)</f>
        <v>2250</v>
      </c>
      <c r="C46" s="16" t="n">
        <f aca="false">IF($B$21=0,0,B46/$B$21)</f>
        <v>1</v>
      </c>
    </row>
    <row r="47" customFormat="false" ht="15" hidden="false" customHeight="false" outlineLevel="0" collapsed="false">
      <c r="A47" s="14" t="n">
        <v>16</v>
      </c>
      <c r="B47" s="15" t="n">
        <f aca="false">MIN($B$16+$B$17*A47,$B$21)</f>
        <v>2250</v>
      </c>
      <c r="C47" s="16" t="n">
        <f aca="false">IF($B$21=0,0,B47/$B$21)</f>
        <v>1</v>
      </c>
    </row>
    <row r="48" customFormat="false" ht="15" hidden="false" customHeight="false" outlineLevel="0" collapsed="false">
      <c r="A48" s="14" t="n">
        <v>17</v>
      </c>
      <c r="B48" s="15" t="n">
        <f aca="false">MIN($B$16+$B$17*A48,$B$21)</f>
        <v>2250</v>
      </c>
      <c r="C48" s="16" t="n">
        <f aca="false">IF($B$21=0,0,B48/$B$21)</f>
        <v>1</v>
      </c>
    </row>
    <row r="49" customFormat="false" ht="15" hidden="false" customHeight="false" outlineLevel="0" collapsed="false">
      <c r="A49" s="14" t="n">
        <v>18</v>
      </c>
      <c r="B49" s="15" t="n">
        <f aca="false">MIN($B$16+$B$17*A49,$B$21)</f>
        <v>2250</v>
      </c>
      <c r="C49" s="16" t="n">
        <f aca="false">IF($B$21=0,0,B49/$B$21)</f>
        <v>1</v>
      </c>
    </row>
    <row r="50" customFormat="false" ht="15" hidden="false" customHeight="false" outlineLevel="0" collapsed="false">
      <c r="A50" s="14" t="n">
        <v>19</v>
      </c>
      <c r="B50" s="15" t="n">
        <f aca="false">MIN($B$16+$B$17*A50,$B$21)</f>
        <v>2250</v>
      </c>
      <c r="C50" s="16" t="n">
        <f aca="false">IF($B$21=0,0,B50/$B$21)</f>
        <v>1</v>
      </c>
    </row>
    <row r="51" customFormat="false" ht="15" hidden="false" customHeight="false" outlineLevel="0" collapsed="false">
      <c r="A51" s="14" t="n">
        <v>20</v>
      </c>
      <c r="B51" s="15" t="n">
        <f aca="false">MIN($B$16+$B$17*A51,$B$21)</f>
        <v>2250</v>
      </c>
      <c r="C51" s="16" t="n">
        <f aca="false">IF($B$21=0,0,B51/$B$21)</f>
        <v>1</v>
      </c>
    </row>
    <row r="52" customFormat="false" ht="15" hidden="false" customHeight="false" outlineLevel="0" collapsed="false">
      <c r="A52" s="14" t="n">
        <v>21</v>
      </c>
      <c r="B52" s="15" t="n">
        <f aca="false">MIN($B$16+$B$17*A52,$B$21)</f>
        <v>2250</v>
      </c>
      <c r="C52" s="16" t="n">
        <f aca="false">IF($B$21=0,0,B52/$B$21)</f>
        <v>1</v>
      </c>
    </row>
    <row r="53" customFormat="false" ht="15" hidden="false" customHeight="false" outlineLevel="0" collapsed="false">
      <c r="A53" s="14" t="n">
        <v>22</v>
      </c>
      <c r="B53" s="15" t="n">
        <f aca="false">MIN($B$16+$B$17*A53,$B$21)</f>
        <v>2250</v>
      </c>
      <c r="C53" s="16" t="n">
        <f aca="false">IF($B$21=0,0,B53/$B$21)</f>
        <v>1</v>
      </c>
    </row>
    <row r="54" customFormat="false" ht="15" hidden="false" customHeight="false" outlineLevel="0" collapsed="false">
      <c r="A54" s="14" t="n">
        <v>23</v>
      </c>
      <c r="B54" s="15" t="n">
        <f aca="false">MIN($B$16+$B$17*A54,$B$21)</f>
        <v>2250</v>
      </c>
      <c r="C54" s="16" t="n">
        <f aca="false">IF($B$21=0,0,B54/$B$21)</f>
        <v>1</v>
      </c>
    </row>
    <row r="55" customFormat="false" ht="15" hidden="false" customHeight="false" outlineLevel="0" collapsed="false">
      <c r="A55" s="14" t="n">
        <v>24</v>
      </c>
      <c r="B55" s="15" t="n">
        <f aca="false">MIN($B$16+$B$17*A55,$B$21)</f>
        <v>2250</v>
      </c>
      <c r="C55" s="16" t="n">
        <f aca="false">IF($B$21=0,0,B55/$B$21)</f>
        <v>1</v>
      </c>
    </row>
    <row r="57" customFormat="false" ht="15" hidden="false" customHeight="false" outlineLevel="0" collapsed="false">
      <c r="A57" s="17" t="s">
        <v>52</v>
      </c>
    </row>
    <row r="58" customFormat="false" ht="15" hidden="false" customHeight="false" outlineLevel="0" collapsed="false">
      <c r="A58" s="17" t="s">
        <v>53</v>
      </c>
    </row>
    <row r="59" customFormat="false" ht="15" hidden="false" customHeight="false" outlineLevel="0" collapsed="false">
      <c r="A59" s="17" t="s">
        <v>54</v>
      </c>
    </row>
  </sheetData>
  <conditionalFormatting sqref="C32:C55">
    <cfRule type="dataBar" priority="2">
      <dataBar showValue="1" minLength="10" maxLength="90">
        <cfvo type="num" val="0"/>
        <cfvo type="num" val="1"/>
        <color rgb="FF63BE7B"/>
      </dataBar>
      <extLst>
        <ext xmlns:x14="http://schemas.microsoft.com/office/spreadsheetml/2009/9/main" uri="{B025F937-C7B1-47D3-B67F-A62EFF666E3E}">
          <x14:id>{28C29D43-3F41-4AF4-BDD9-BD1035ED60AF}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C29D43-3F41-4AF4-BDD9-BD1035ED60AF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63BE7B"/>
              <x14:axisColor rgb="FF000000"/>
            </x14:dataBar>
          </x14:cfRule>
          <xm:sqref>C32:C55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8" t="s">
        <v>55</v>
      </c>
    </row>
    <row r="2" customFormat="false" ht="15" hidden="false" customHeight="false" outlineLevel="0" collapsed="false">
      <c r="A2" s="2" t="s">
        <v>56</v>
      </c>
    </row>
    <row r="3" customFormat="false" ht="15" hidden="false" customHeight="false" outlineLevel="0" collapsed="false">
      <c r="A3" s="2" t="s">
        <v>57</v>
      </c>
    </row>
    <row r="4" customFormat="false" ht="15" hidden="false" customHeight="false" outlineLevel="0" collapsed="false">
      <c r="A4" s="2" t="s">
        <v>58</v>
      </c>
    </row>
    <row r="5" customFormat="false" ht="15" hidden="false" customHeight="false" outlineLevel="0" collapsed="false">
      <c r="A5" s="2" t="s">
        <v>59</v>
      </c>
    </row>
    <row r="6" customFormat="false" ht="15" hidden="false" customHeight="false" outlineLevel="0" collapsed="false">
      <c r="A6" s="2" t="s">
        <v>60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61</v>
      </c>
    </row>
    <row r="9" customFormat="false" ht="15" hidden="false" customHeight="false" outlineLevel="0" collapsed="false">
      <c r="A9" s="2" t="s">
        <v>62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2026-11-01T17:11:47Z</dcterms:created>
  <dc:creator>openpyxl</dc:creator>
  <dc:description/>
  <dc:language>en-US</dc:language>
  <cp:lastModifiedBy/>
  <dcterms:modified xsi:type="dcterms:W3CDTF">2026-11-01T17:11:47Z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